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orfova\Desktop\Komunikace-oprava\2026\_Oprava povrchu Součkova 4-8_Vavřinecká 13_Vavřinecká a Jožka\_do rady 2026_02_13 ZD VŘ\"/>
    </mc:Choice>
  </mc:AlternateContent>
  <xr:revisionPtr revIDLastSave="0" documentId="13_ncr:1_{8B511C3C-0871-4FD6-BAC4-32C9D7905DD2}" xr6:coauthVersionLast="47" xr6:coauthVersionMax="47" xr10:uidLastSave="{00000000-0000-0000-0000-000000000000}"/>
  <bookViews>
    <workbookView xWindow="-25005" yWindow="0" windowWidth="15945" windowHeight="13980" xr2:uid="{6A2207FE-25C9-4122-9893-99A08230A8EA}"/>
  </bookViews>
  <sheets>
    <sheet name="List1" sheetId="1" r:id="rId1"/>
  </sheets>
  <definedNames>
    <definedName name="_xlnm.Print_Area" localSheetId="0">List1!$B$2:$H$35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E23" i="1"/>
  <c r="G20" i="1"/>
  <c r="G21" i="1"/>
  <c r="G22" i="1"/>
  <c r="G26" i="1"/>
  <c r="G11" i="1"/>
  <c r="G28" i="1" s="1"/>
  <c r="G27" i="1"/>
  <c r="F27" i="1"/>
  <c r="E27" i="1"/>
  <c r="G24" i="1"/>
  <c r="G19" i="1"/>
  <c r="F19" i="1"/>
  <c r="E19" i="1"/>
  <c r="G9" i="1" l="1"/>
  <c r="G25" i="1" l="1"/>
  <c r="G31" i="1" s="1"/>
  <c r="H6" i="1"/>
  <c r="H23" i="1" s="1"/>
  <c r="H7" i="1"/>
  <c r="H8" i="1"/>
  <c r="E8" i="1"/>
  <c r="F8" i="1"/>
  <c r="E24" i="1" l="1"/>
  <c r="E20" i="1"/>
  <c r="E31" i="1" s="1"/>
  <c r="H20" i="1"/>
  <c r="H24" i="1"/>
  <c r="F24" i="1"/>
  <c r="F20" i="1"/>
  <c r="F31" i="1" s="1"/>
  <c r="H27" i="1"/>
  <c r="H19" i="1"/>
  <c r="H31" i="1" l="1"/>
  <c r="D32" i="1" s="1"/>
  <c r="D34" i="1" l="1"/>
  <c r="D33" i="1" s="1"/>
</calcChain>
</file>

<file path=xl/sharedStrings.xml><?xml version="1.0" encoding="utf-8"?>
<sst xmlns="http://schemas.openxmlformats.org/spreadsheetml/2006/main" count="89" uniqueCount="44">
  <si>
    <t xml:space="preserve">ulice </t>
  </si>
  <si>
    <t xml:space="preserve">č. p. </t>
  </si>
  <si>
    <t>opravovaná plocha komunikace (m2)</t>
  </si>
  <si>
    <t>Kč bez DPH</t>
  </si>
  <si>
    <t xml:space="preserve">Součkova </t>
  </si>
  <si>
    <t>Odstranění obrubníků, vč. naložení a odvozu na skládku, poplatku</t>
  </si>
  <si>
    <t>Celkem bez DPH</t>
  </si>
  <si>
    <t>DPH</t>
  </si>
  <si>
    <t>4-10</t>
  </si>
  <si>
    <t>šířka (m)</t>
  </si>
  <si>
    <t>Vybourání asf. povrchu zpevněné plochy, tl. 5cm, vč. řezání, naložení a odvozu na skládku, příp. recykalci asfaltu, poplatku</t>
  </si>
  <si>
    <t>obrubníky zahradní (m)</t>
  </si>
  <si>
    <t>obruby silniční (m)</t>
  </si>
  <si>
    <t xml:space="preserve">příjezd  Vavřinecká </t>
  </si>
  <si>
    <t>opravovaná šířka komunikace (m)</t>
  </si>
  <si>
    <t>navazující Běly Pažoutové</t>
  </si>
  <si>
    <t xml:space="preserve">propojka Vavřinecká - Jožky Jabůrkové </t>
  </si>
  <si>
    <t>Soupis prací - oprava asf. povrchu účlových komunikací</t>
  </si>
  <si>
    <t>-</t>
  </si>
  <si>
    <t>Úklid a uvedení stavbou dotčených ploch do původního stavu</t>
  </si>
  <si>
    <t>Osazení zahradních obrubníků kolem zpevněných ploch do lože C12/15, vč. lože, vč. dopravy materiálu</t>
  </si>
  <si>
    <t>Osazení silničních obrubníků kolem zpevněných ploch do lože C12/15, vč lože, vč. dopravy materiálu</t>
  </si>
  <si>
    <t>Nový povrch z litého asfaltu, vč. zdrsňovacího posypu 8kg/m2,  vč. navázání na přilehlé zpevněné plochy, stávající vpusti, kanály, vč. vyspádování pro zajištění odvodu dešťových vod do zeleně, příp. úpravy navazujícího terénu (osetí) , vč. očištění před pokládkou, dopravy veškerého materiálu</t>
  </si>
  <si>
    <t>Zařízení staveniště, včetně záboru, dočasného oplocení stavebního prostoru,  atd.</t>
  </si>
  <si>
    <t>Výškové zaměření stávajícíh zpevněných ploch k opravě</t>
  </si>
  <si>
    <t>Celkem  s DPH</t>
  </si>
  <si>
    <t>Dílčí cena bez DPH</t>
  </si>
  <si>
    <t>Popis</t>
  </si>
  <si>
    <t>kpl</t>
  </si>
  <si>
    <t>m2</t>
  </si>
  <si>
    <t>m</t>
  </si>
  <si>
    <t>Kč</t>
  </si>
  <si>
    <t>cena/MJ</t>
  </si>
  <si>
    <t>MJ</t>
  </si>
  <si>
    <t>navazující chodník, délka úpravy (m)</t>
  </si>
  <si>
    <t>navazující chodník, šířka (m)</t>
  </si>
  <si>
    <t>navazující chodník, obrubník chodníkový (m)</t>
  </si>
  <si>
    <t>navazující chodník, plocha (m2)</t>
  </si>
  <si>
    <t>Odstranění obrubníků navazujícího chodníku, vč. naložení a odvozu na meziskládku</t>
  </si>
  <si>
    <t>Osazení chodníkových obrubníků kolem navazujícho chodníku do lože C12/15, vč lože, vč. dopravy materiálu z meziskládky</t>
  </si>
  <si>
    <t>Přeskládání navazujícího chodníku, vč. odstranění a uložení dlaždic na meziskládku, dosypání a zhutněnní podkladních vrstvy pro  výškové navázání na přilehlou opravovanou  zpevněnou plochu, ze stávajících bet. dlaždic 50x50 cm (10% náhrada), vč. opětovného uložení, vč. navázání na stávající  kanál a ostatní plochy, vč. vyspádování pro zajištění odvodu dešťových vod do zeleně, příp. úpravy navazujícího terénu (osetí) , vč. očištění dlaždic před pokládkou, dopravy veškerého materiálu, vč. označení obchodzí trasy pro pěší</t>
  </si>
  <si>
    <t>Odstranění stávající brány (2ks křídla, 1ks sloupek), vč. naložení a odvozu na skládku</t>
  </si>
  <si>
    <t>Oprava poškozeného povrchu podkladních vrstev, 30 % plochy, vč. přípravy podkladu před pokládkou povrchu</t>
  </si>
  <si>
    <t>obrubník  v zelené ploš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</si>
</sst>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i/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1"/>
      <name val="Calibri"/>
      <family val="2"/>
      <charset val="238"/>
    </font>
    <font>
      <sz val="11"/>
      <color rgb="FFFF0000"/>
      <name val="Aptos Narrow"/>
      <family val="2"/>
      <charset val="238"/>
      <scheme val="minor"/>
    </font>
    <font>
      <i/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1" xfId="0" applyFont="1" applyBorder="1"/>
    <xf numFmtId="4" fontId="6" fillId="0" borderId="1" xfId="0" applyNumberFormat="1" applyFont="1" applyBorder="1"/>
    <xf numFmtId="0" fontId="7" fillId="0" borderId="0" xfId="0" applyFont="1"/>
    <xf numFmtId="0" fontId="0" fillId="3" borderId="1" xfId="0" applyFill="1" applyBorder="1"/>
    <xf numFmtId="4" fontId="0" fillId="0" borderId="1" xfId="0" applyNumberFormat="1" applyBorder="1"/>
    <xf numFmtId="0" fontId="3" fillId="2" borderId="5" xfId="0" applyFont="1" applyFill="1" applyBorder="1"/>
    <xf numFmtId="0" fontId="2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right"/>
    </xf>
    <xf numFmtId="49" fontId="4" fillId="2" borderId="9" xfId="0" applyNumberFormat="1" applyFont="1" applyFill="1" applyBorder="1" applyAlignment="1">
      <alignment horizontal="center"/>
    </xf>
    <xf numFmtId="0" fontId="6" fillId="0" borderId="8" xfId="0" applyFont="1" applyBorder="1" applyAlignment="1">
      <alignment wrapText="1"/>
    </xf>
    <xf numFmtId="4" fontId="6" fillId="0" borderId="9" xfId="0" applyNumberFormat="1" applyFont="1" applyBorder="1"/>
    <xf numFmtId="0" fontId="0" fillId="0" borderId="11" xfId="0" applyBorder="1"/>
    <xf numFmtId="0" fontId="0" fillId="0" borderId="12" xfId="0" applyBorder="1"/>
    <xf numFmtId="4" fontId="0" fillId="0" borderId="9" xfId="0" applyNumberFormat="1" applyBorder="1"/>
    <xf numFmtId="0" fontId="0" fillId="3" borderId="8" xfId="0" applyFill="1" applyBorder="1" applyAlignment="1">
      <alignment horizontal="right"/>
    </xf>
    <xf numFmtId="0" fontId="8" fillId="3" borderId="13" xfId="0" applyFont="1" applyFill="1" applyBorder="1" applyAlignment="1">
      <alignment horizontal="right"/>
    </xf>
    <xf numFmtId="0" fontId="8" fillId="3" borderId="14" xfId="0" applyFont="1" applyFill="1" applyBorder="1"/>
    <xf numFmtId="2" fontId="0" fillId="0" borderId="0" xfId="0" applyNumberFormat="1"/>
    <xf numFmtId="0" fontId="2" fillId="2" borderId="4" xfId="0" applyFont="1" applyFill="1" applyBorder="1" applyAlignment="1">
      <alignment horizontal="right" vertical="top"/>
    </xf>
    <xf numFmtId="4" fontId="6" fillId="0" borderId="1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0" fontId="1" fillId="0" borderId="8" xfId="0" applyFont="1" applyBorder="1" applyAlignment="1">
      <alignment horizontal="right"/>
    </xf>
    <xf numFmtId="0" fontId="4" fillId="4" borderId="8" xfId="0" applyFont="1" applyFill="1" applyBorder="1" applyAlignment="1">
      <alignment horizontal="right"/>
    </xf>
    <xf numFmtId="0" fontId="5" fillId="4" borderId="1" xfId="0" applyFont="1" applyFill="1" applyBorder="1"/>
    <xf numFmtId="2" fontId="5" fillId="4" borderId="1" xfId="0" applyNumberFormat="1" applyFont="1" applyFill="1" applyBorder="1" applyAlignment="1">
      <alignment horizontal="center"/>
    </xf>
    <xf numFmtId="2" fontId="5" fillId="4" borderId="9" xfId="0" applyNumberFormat="1" applyFont="1" applyFill="1" applyBorder="1" applyAlignment="1">
      <alignment horizontal="center"/>
    </xf>
    <xf numFmtId="2" fontId="9" fillId="4" borderId="1" xfId="0" applyNumberFormat="1" applyFont="1" applyFill="1" applyBorder="1" applyAlignment="1">
      <alignment horizontal="center"/>
    </xf>
    <xf numFmtId="0" fontId="6" fillId="0" borderId="15" xfId="0" applyFont="1" applyBorder="1" applyAlignment="1">
      <alignment wrapText="1"/>
    </xf>
    <xf numFmtId="0" fontId="6" fillId="0" borderId="16" xfId="0" applyFont="1" applyBorder="1"/>
    <xf numFmtId="0" fontId="3" fillId="0" borderId="17" xfId="0" applyFont="1" applyBorder="1" applyAlignment="1">
      <alignment horizontal="left"/>
    </xf>
    <xf numFmtId="0" fontId="3" fillId="0" borderId="18" xfId="0" applyFont="1" applyBorder="1"/>
    <xf numFmtId="0" fontId="6" fillId="0" borderId="20" xfId="0" applyFont="1" applyBorder="1"/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2" borderId="6" xfId="0" applyFont="1" applyFill="1" applyBorder="1"/>
    <xf numFmtId="0" fontId="10" fillId="0" borderId="0" xfId="0" applyFont="1"/>
    <xf numFmtId="0" fontId="11" fillId="0" borderId="0" xfId="0" applyFont="1" applyAlignment="1">
      <alignment horizontal="left"/>
    </xf>
    <xf numFmtId="4" fontId="6" fillId="0" borderId="1" xfId="0" applyNumberFormat="1" applyFont="1" applyBorder="1" applyAlignment="1">
      <alignment horizontal="right"/>
    </xf>
    <xf numFmtId="4" fontId="6" fillId="0" borderId="9" xfId="0" applyNumberFormat="1" applyFont="1" applyBorder="1" applyAlignment="1">
      <alignment horizontal="right"/>
    </xf>
    <xf numFmtId="4" fontId="8" fillId="3" borderId="23" xfId="0" applyNumberFormat="1" applyFont="1" applyFill="1" applyBorder="1" applyAlignment="1">
      <alignment horizontal="center"/>
    </xf>
    <xf numFmtId="4" fontId="8" fillId="3" borderId="24" xfId="0" applyNumberFormat="1" applyFont="1" applyFill="1" applyBorder="1" applyAlignment="1">
      <alignment horizontal="center"/>
    </xf>
    <xf numFmtId="4" fontId="8" fillId="3" borderId="25" xfId="0" applyNumberFormat="1" applyFont="1" applyFill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4" fontId="6" fillId="0" borderId="21" xfId="0" applyNumberFormat="1" applyFont="1" applyBorder="1" applyAlignment="1">
      <alignment horizontal="center"/>
    </xf>
    <xf numFmtId="4" fontId="6" fillId="0" borderId="2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6" fillId="0" borderId="10" xfId="0" applyNumberFormat="1" applyFont="1" applyBorder="1" applyAlignment="1">
      <alignment horizontal="center"/>
    </xf>
    <xf numFmtId="4" fontId="0" fillId="3" borderId="2" xfId="0" applyNumberFormat="1" applyFill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4" fontId="0" fillId="3" borderId="1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A667D-8FB7-4D7B-8EA6-41D4467558FB}">
  <sheetPr>
    <pageSetUpPr fitToPage="1"/>
  </sheetPr>
  <dimension ref="B2:J34"/>
  <sheetViews>
    <sheetView tabSelected="1" zoomScale="80" zoomScaleNormal="80" workbookViewId="0">
      <pane ySplit="16" topLeftCell="A17" activePane="bottomLeft" state="frozen"/>
      <selection pane="bottomLeft" activeCell="D19" sqref="D19"/>
    </sheetView>
  </sheetViews>
  <sheetFormatPr defaultRowHeight="15" x14ac:dyDescent="0.25"/>
  <cols>
    <col min="1" max="1" width="5" customWidth="1"/>
    <col min="2" max="2" width="83.7109375" customWidth="1"/>
    <col min="3" max="3" width="3.7109375" customWidth="1"/>
    <col min="4" max="4" width="10.42578125" customWidth="1"/>
    <col min="5" max="5" width="16.42578125" customWidth="1"/>
    <col min="6" max="8" width="15.7109375" customWidth="1"/>
  </cols>
  <sheetData>
    <row r="2" spans="2:10" ht="18.75" x14ac:dyDescent="0.3">
      <c r="B2" s="5" t="s">
        <v>17</v>
      </c>
    </row>
    <row r="3" spans="2:10" ht="15.75" thickBot="1" x14ac:dyDescent="0.3"/>
    <row r="4" spans="2:10" ht="63.75" customHeight="1" x14ac:dyDescent="0.25">
      <c r="B4" s="23" t="s">
        <v>0</v>
      </c>
      <c r="C4" s="8"/>
      <c r="D4" s="39"/>
      <c r="E4" s="9" t="s">
        <v>16</v>
      </c>
      <c r="F4" s="9" t="s">
        <v>15</v>
      </c>
      <c r="G4" s="10" t="s">
        <v>13</v>
      </c>
      <c r="H4" s="11" t="s">
        <v>4</v>
      </c>
    </row>
    <row r="5" spans="2:10" x14ac:dyDescent="0.25">
      <c r="B5" s="12" t="s">
        <v>1</v>
      </c>
      <c r="C5" s="1"/>
      <c r="D5" s="1"/>
      <c r="E5" s="2"/>
      <c r="F5" s="2"/>
      <c r="G5" s="2">
        <v>13</v>
      </c>
      <c r="H5" s="13" t="s">
        <v>8</v>
      </c>
    </row>
    <row r="6" spans="2:10" x14ac:dyDescent="0.25">
      <c r="B6" s="27" t="s">
        <v>2</v>
      </c>
      <c r="C6" s="28"/>
      <c r="D6" s="28"/>
      <c r="E6" s="29">
        <v>141</v>
      </c>
      <c r="F6" s="29">
        <v>25</v>
      </c>
      <c r="G6" s="29">
        <v>106</v>
      </c>
      <c r="H6" s="30">
        <f>170+78</f>
        <v>248</v>
      </c>
      <c r="J6" s="22"/>
    </row>
    <row r="7" spans="2:10" x14ac:dyDescent="0.25">
      <c r="B7" s="27" t="s">
        <v>14</v>
      </c>
      <c r="C7" s="28"/>
      <c r="D7" s="28"/>
      <c r="E7" s="29">
        <v>67.5</v>
      </c>
      <c r="F7" s="29">
        <v>11</v>
      </c>
      <c r="G7" s="29">
        <v>25</v>
      </c>
      <c r="H7" s="30">
        <f>84+36.5</f>
        <v>120.5</v>
      </c>
    </row>
    <row r="8" spans="2:10" x14ac:dyDescent="0.25">
      <c r="B8" s="27" t="s">
        <v>11</v>
      </c>
      <c r="C8" s="28"/>
      <c r="D8" s="28"/>
      <c r="E8" s="29">
        <f>2.8+54.5+4+10.6+19.5+33.4+3.2</f>
        <v>127.99999999999999</v>
      </c>
      <c r="F8" s="29">
        <f>8.4+1.4+5.1+5.6</f>
        <v>20.5</v>
      </c>
      <c r="G8" s="31">
        <v>40</v>
      </c>
      <c r="H8" s="30">
        <f>128+125</f>
        <v>253</v>
      </c>
    </row>
    <row r="9" spans="2:10" x14ac:dyDescent="0.25">
      <c r="B9" s="27" t="s">
        <v>12</v>
      </c>
      <c r="C9" s="28"/>
      <c r="D9" s="28"/>
      <c r="E9" s="29">
        <v>0</v>
      </c>
      <c r="F9" s="29">
        <v>0</v>
      </c>
      <c r="G9" s="31">
        <f>6.5+4.5</f>
        <v>11</v>
      </c>
      <c r="H9" s="30">
        <v>0</v>
      </c>
    </row>
    <row r="10" spans="2:10" x14ac:dyDescent="0.25">
      <c r="B10" s="27" t="s">
        <v>9</v>
      </c>
      <c r="C10" s="28"/>
      <c r="D10" s="28"/>
      <c r="E10" s="29">
        <v>1.7</v>
      </c>
      <c r="F10" s="29">
        <v>1.7</v>
      </c>
      <c r="G10" s="29">
        <v>3.6</v>
      </c>
      <c r="H10" s="30">
        <v>2</v>
      </c>
    </row>
    <row r="11" spans="2:10" x14ac:dyDescent="0.25">
      <c r="B11" s="27" t="s">
        <v>37</v>
      </c>
      <c r="C11" s="28"/>
      <c r="D11" s="28"/>
      <c r="E11" s="29" t="s">
        <v>18</v>
      </c>
      <c r="F11" s="29" t="s">
        <v>18</v>
      </c>
      <c r="G11" s="31">
        <f>30*2</f>
        <v>60</v>
      </c>
      <c r="H11" s="30" t="s">
        <v>18</v>
      </c>
    </row>
    <row r="12" spans="2:10" x14ac:dyDescent="0.25">
      <c r="B12" s="27" t="s">
        <v>34</v>
      </c>
      <c r="C12" s="28"/>
      <c r="D12" s="28"/>
      <c r="E12" s="29" t="s">
        <v>18</v>
      </c>
      <c r="F12" s="29" t="s">
        <v>18</v>
      </c>
      <c r="G12" s="31">
        <v>30</v>
      </c>
      <c r="H12" s="30" t="s">
        <v>18</v>
      </c>
    </row>
    <row r="13" spans="2:10" x14ac:dyDescent="0.25">
      <c r="B13" s="27" t="s">
        <v>35</v>
      </c>
      <c r="C13" s="28"/>
      <c r="D13" s="28"/>
      <c r="E13" s="29" t="s">
        <v>18</v>
      </c>
      <c r="F13" s="29" t="s">
        <v>18</v>
      </c>
      <c r="G13" s="29">
        <v>2</v>
      </c>
      <c r="H13" s="30" t="s">
        <v>18</v>
      </c>
    </row>
    <row r="14" spans="2:10" x14ac:dyDescent="0.25">
      <c r="B14" s="27" t="s">
        <v>36</v>
      </c>
      <c r="C14" s="28"/>
      <c r="D14" s="28"/>
      <c r="E14" s="29" t="s">
        <v>18</v>
      </c>
      <c r="F14" s="29" t="s">
        <v>18</v>
      </c>
      <c r="G14" s="29">
        <v>60</v>
      </c>
      <c r="H14" s="30" t="s">
        <v>18</v>
      </c>
    </row>
    <row r="15" spans="2:10" ht="15.75" thickBot="1" x14ac:dyDescent="0.3">
      <c r="B15" s="27" t="s">
        <v>43</v>
      </c>
      <c r="C15" s="28"/>
      <c r="D15" s="28"/>
      <c r="E15" s="29" t="s">
        <v>18</v>
      </c>
      <c r="F15" s="29" t="s">
        <v>18</v>
      </c>
      <c r="G15" s="29">
        <v>7</v>
      </c>
      <c r="H15" s="30" t="s">
        <v>18</v>
      </c>
    </row>
    <row r="16" spans="2:10" ht="16.5" thickBot="1" x14ac:dyDescent="0.3">
      <c r="B16" s="34" t="s">
        <v>27</v>
      </c>
      <c r="C16" s="35" t="s">
        <v>33</v>
      </c>
      <c r="D16" s="35" t="s">
        <v>32</v>
      </c>
      <c r="E16" s="37" t="s">
        <v>3</v>
      </c>
      <c r="F16" s="37" t="s">
        <v>3</v>
      </c>
      <c r="G16" s="37" t="s">
        <v>3</v>
      </c>
      <c r="H16" s="38" t="s">
        <v>3</v>
      </c>
      <c r="I16" s="40"/>
      <c r="J16" s="41"/>
    </row>
    <row r="17" spans="2:8" ht="22.5" customHeight="1" x14ac:dyDescent="0.25">
      <c r="B17" s="32" t="s">
        <v>23</v>
      </c>
      <c r="C17" s="33" t="s">
        <v>28</v>
      </c>
      <c r="D17" s="47">
        <v>0</v>
      </c>
      <c r="E17" s="48"/>
      <c r="F17" s="48"/>
      <c r="G17" s="48"/>
      <c r="H17" s="49"/>
    </row>
    <row r="18" spans="2:8" x14ac:dyDescent="0.25">
      <c r="B18" s="14" t="s">
        <v>24</v>
      </c>
      <c r="C18" s="3" t="s">
        <v>28</v>
      </c>
      <c r="D18" s="50">
        <v>0</v>
      </c>
      <c r="E18" s="51"/>
      <c r="F18" s="51"/>
      <c r="G18" s="51"/>
      <c r="H18" s="52"/>
    </row>
    <row r="19" spans="2:8" ht="30" x14ac:dyDescent="0.25">
      <c r="B19" s="14" t="s">
        <v>10</v>
      </c>
      <c r="C19" s="3" t="s">
        <v>29</v>
      </c>
      <c r="D19" s="3">
        <v>0</v>
      </c>
      <c r="E19" s="4">
        <f>D19*E6</f>
        <v>0</v>
      </c>
      <c r="F19" s="4">
        <f>D19*F6</f>
        <v>0</v>
      </c>
      <c r="G19" s="4">
        <f>D19*G6</f>
        <v>0</v>
      </c>
      <c r="H19" s="15">
        <f>D19*H6</f>
        <v>0</v>
      </c>
    </row>
    <row r="20" spans="2:8" x14ac:dyDescent="0.25">
      <c r="B20" s="14" t="s">
        <v>5</v>
      </c>
      <c r="C20" s="3" t="s">
        <v>30</v>
      </c>
      <c r="D20" s="36">
        <v>0</v>
      </c>
      <c r="E20" s="4">
        <f>D20*E8</f>
        <v>0</v>
      </c>
      <c r="F20" s="4">
        <f>D20*F8</f>
        <v>0</v>
      </c>
      <c r="G20" s="4">
        <f>D20*(G8+G9+G15)</f>
        <v>0</v>
      </c>
      <c r="H20" s="15">
        <f>D20*H8</f>
        <v>0</v>
      </c>
    </row>
    <row r="21" spans="2:8" x14ac:dyDescent="0.25">
      <c r="B21" s="14" t="s">
        <v>38</v>
      </c>
      <c r="C21" s="3" t="s">
        <v>30</v>
      </c>
      <c r="D21" s="3">
        <v>0</v>
      </c>
      <c r="E21" s="24" t="s">
        <v>18</v>
      </c>
      <c r="F21" s="24" t="s">
        <v>18</v>
      </c>
      <c r="G21" s="4">
        <f>D21*G14</f>
        <v>0</v>
      </c>
      <c r="H21" s="25" t="s">
        <v>18</v>
      </c>
    </row>
    <row r="22" spans="2:8" x14ac:dyDescent="0.25">
      <c r="B22" s="14" t="s">
        <v>41</v>
      </c>
      <c r="C22" s="3" t="s">
        <v>28</v>
      </c>
      <c r="D22" s="3">
        <v>0</v>
      </c>
      <c r="E22" s="24" t="s">
        <v>18</v>
      </c>
      <c r="F22" s="24" t="s">
        <v>18</v>
      </c>
      <c r="G22" s="4">
        <f>1*D22</f>
        <v>0</v>
      </c>
      <c r="H22" s="25" t="s">
        <v>18</v>
      </c>
    </row>
    <row r="23" spans="2:8" ht="30" x14ac:dyDescent="0.25">
      <c r="B23" s="14" t="s">
        <v>42</v>
      </c>
      <c r="C23" s="3" t="s">
        <v>29</v>
      </c>
      <c r="D23" s="3">
        <v>0</v>
      </c>
      <c r="E23" s="42">
        <f>D23*E6*0.3</f>
        <v>0</v>
      </c>
      <c r="F23" s="42">
        <f>D23*F6*0.3</f>
        <v>0</v>
      </c>
      <c r="G23" s="42">
        <f>D23*G6*0.3</f>
        <v>0</v>
      </c>
      <c r="H23" s="43">
        <f>D23*H6*0.3</f>
        <v>0</v>
      </c>
    </row>
    <row r="24" spans="2:8" ht="30" x14ac:dyDescent="0.25">
      <c r="B24" s="14" t="s">
        <v>20</v>
      </c>
      <c r="C24" s="3" t="s">
        <v>30</v>
      </c>
      <c r="D24" s="3">
        <v>0</v>
      </c>
      <c r="E24" s="4">
        <f>D24*E8</f>
        <v>0</v>
      </c>
      <c r="F24" s="4">
        <f>D24*F8</f>
        <v>0</v>
      </c>
      <c r="G24" s="4">
        <f>D24*G8</f>
        <v>0</v>
      </c>
      <c r="H24" s="15">
        <f>D24*H8</f>
        <v>0</v>
      </c>
    </row>
    <row r="25" spans="2:8" ht="30" x14ac:dyDescent="0.25">
      <c r="B25" s="14" t="s">
        <v>21</v>
      </c>
      <c r="C25" s="3" t="s">
        <v>30</v>
      </c>
      <c r="D25" s="3">
        <v>0</v>
      </c>
      <c r="E25" s="24" t="s">
        <v>18</v>
      </c>
      <c r="F25" s="24" t="s">
        <v>18</v>
      </c>
      <c r="G25" s="4">
        <f>D25*G9</f>
        <v>0</v>
      </c>
      <c r="H25" s="25" t="s">
        <v>18</v>
      </c>
    </row>
    <row r="26" spans="2:8" ht="30" x14ac:dyDescent="0.25">
      <c r="B26" s="14" t="s">
        <v>39</v>
      </c>
      <c r="C26" s="3" t="s">
        <v>30</v>
      </c>
      <c r="D26" s="3">
        <v>0</v>
      </c>
      <c r="E26" s="24" t="s">
        <v>18</v>
      </c>
      <c r="F26" s="24" t="s">
        <v>18</v>
      </c>
      <c r="G26" s="4">
        <f>D26*G14</f>
        <v>0</v>
      </c>
      <c r="H26" s="25" t="s">
        <v>18</v>
      </c>
    </row>
    <row r="27" spans="2:8" ht="60" x14ac:dyDescent="0.25">
      <c r="B27" s="14" t="s">
        <v>22</v>
      </c>
      <c r="C27" s="3" t="s">
        <v>29</v>
      </c>
      <c r="D27" s="3">
        <v>0</v>
      </c>
      <c r="E27" s="4">
        <f>D27*E6</f>
        <v>0</v>
      </c>
      <c r="F27" s="4">
        <f>D27*F6</f>
        <v>0</v>
      </c>
      <c r="G27" s="4">
        <f>D27*G6</f>
        <v>0</v>
      </c>
      <c r="H27" s="15">
        <f>D27*H6</f>
        <v>0</v>
      </c>
    </row>
    <row r="28" spans="2:8" ht="107.25" customHeight="1" x14ac:dyDescent="0.25">
      <c r="B28" s="14" t="s">
        <v>40</v>
      </c>
      <c r="C28" s="3" t="s">
        <v>29</v>
      </c>
      <c r="D28" s="3">
        <v>0</v>
      </c>
      <c r="E28" s="24" t="s">
        <v>18</v>
      </c>
      <c r="F28" s="24" t="s">
        <v>18</v>
      </c>
      <c r="G28" s="4">
        <f>D28*G11</f>
        <v>0</v>
      </c>
      <c r="H28" s="25" t="s">
        <v>18</v>
      </c>
    </row>
    <row r="29" spans="2:8" x14ac:dyDescent="0.25">
      <c r="B29" s="14" t="s">
        <v>19</v>
      </c>
      <c r="C29" s="3" t="s">
        <v>28</v>
      </c>
      <c r="D29" s="50">
        <v>0</v>
      </c>
      <c r="E29" s="51"/>
      <c r="F29" s="51"/>
      <c r="G29" s="51"/>
      <c r="H29" s="52"/>
    </row>
    <row r="30" spans="2:8" x14ac:dyDescent="0.25">
      <c r="B30" s="16"/>
      <c r="H30" s="17"/>
    </row>
    <row r="31" spans="2:8" x14ac:dyDescent="0.25">
      <c r="B31" s="26" t="s">
        <v>26</v>
      </c>
      <c r="C31" s="3" t="s">
        <v>31</v>
      </c>
      <c r="D31" s="3"/>
      <c r="E31" s="7">
        <f>SUM(E19:E28)</f>
        <v>0</v>
      </c>
      <c r="F31" s="7">
        <f>SUM(F19:F28)</f>
        <v>0</v>
      </c>
      <c r="G31" s="7">
        <f>SUM(G19:G28)</f>
        <v>0</v>
      </c>
      <c r="H31" s="18">
        <f>SUM(H19:H28)</f>
        <v>0</v>
      </c>
    </row>
    <row r="32" spans="2:8" x14ac:dyDescent="0.25">
      <c r="B32" s="19" t="s">
        <v>6</v>
      </c>
      <c r="C32" s="6" t="s">
        <v>31</v>
      </c>
      <c r="D32" s="53">
        <f>E31+F31+G31+H31+D17+D18+D29</f>
        <v>0</v>
      </c>
      <c r="E32" s="54"/>
      <c r="F32" s="54"/>
      <c r="G32" s="54"/>
      <c r="H32" s="55"/>
    </row>
    <row r="33" spans="2:8" x14ac:dyDescent="0.25">
      <c r="B33" s="19" t="s">
        <v>7</v>
      </c>
      <c r="C33" s="6" t="s">
        <v>31</v>
      </c>
      <c r="D33" s="53">
        <f>D34-D32</f>
        <v>0</v>
      </c>
      <c r="E33" s="54"/>
      <c r="F33" s="54"/>
      <c r="G33" s="54"/>
      <c r="H33" s="55"/>
    </row>
    <row r="34" spans="2:8" ht="16.5" thickBot="1" x14ac:dyDescent="0.3">
      <c r="B34" s="20" t="s">
        <v>25</v>
      </c>
      <c r="C34" s="21" t="s">
        <v>31</v>
      </c>
      <c r="D34" s="44">
        <f>D32*1.21</f>
        <v>0</v>
      </c>
      <c r="E34" s="45"/>
      <c r="F34" s="45"/>
      <c r="G34" s="45"/>
      <c r="H34" s="46"/>
    </row>
  </sheetData>
  <mergeCells count="6">
    <mergeCell ref="D34:H34"/>
    <mergeCell ref="D17:H17"/>
    <mergeCell ref="D18:H18"/>
    <mergeCell ref="D29:H29"/>
    <mergeCell ref="D32:H32"/>
    <mergeCell ref="D33:H33"/>
  </mergeCells>
  <pageMargins left="0.7" right="0.7" top="0.78740157499999996" bottom="0.78740157499999996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Šorfová Monika (MČ Brno-Komín)</dc:creator>
  <cp:lastModifiedBy>Šorfová Monika (MČ Brno-Komín)</cp:lastModifiedBy>
  <cp:lastPrinted>2026-02-24T09:17:49Z</cp:lastPrinted>
  <dcterms:created xsi:type="dcterms:W3CDTF">2026-01-14T14:08:49Z</dcterms:created>
  <dcterms:modified xsi:type="dcterms:W3CDTF">2026-02-24T09:20:25Z</dcterms:modified>
</cp:coreProperties>
</file>